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8_{354C47F8-946F-4B3C-95A4-C7B53D1A2E6F}" xr6:coauthVersionLast="44" xr6:coauthVersionMax="44" xr10:uidLastSave="{00000000-0000-0000-0000-000000000000}"/>
  <workbookProtection lockStructure="1"/>
  <bookViews>
    <workbookView xWindow="-108" yWindow="-108" windowWidth="23256" windowHeight="12576" tabRatio="500" activeTab="1" xr2:uid="{00000000-000D-0000-FFFF-FFFF00000000}"/>
  </bookViews>
  <sheets>
    <sheet name="ENGLISH UNITS" sheetId="1" r:id="rId1"/>
    <sheet name="METRIC UNITS" sheetId="2" r:id="rId2"/>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0" i="2" l="1"/>
  <c r="J11" i="2"/>
  <c r="J10" i="1"/>
  <c r="J12" i="2"/>
  <c r="J13" i="2"/>
  <c r="C18" i="2"/>
  <c r="C21" i="2"/>
  <c r="J11" i="1"/>
  <c r="J12" i="1"/>
  <c r="J13" i="1"/>
  <c r="C18" i="1"/>
  <c r="C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0" authorId="0" shapeId="0" xr:uid="{00000000-0006-0000-0000-000001000000}">
      <text>
        <r>
          <rPr>
            <b/>
            <sz val="9"/>
            <color indexed="81"/>
            <rFont val="Tahoma"/>
            <charset val="1"/>
          </rPr>
          <t xml:space="preserve">Author:
</t>
        </r>
      </text>
    </comment>
    <comment ref="D11" authorId="0" shapeId="0" xr:uid="{00000000-0006-0000-0000-000002000000}">
      <text>
        <r>
          <rPr>
            <b/>
            <sz val="9"/>
            <color indexed="81"/>
            <rFont val="Tahoma"/>
            <family val="2"/>
          </rPr>
          <t xml:space="preserve">Author:
</t>
        </r>
      </text>
    </comment>
    <comment ref="D12" authorId="0" shapeId="0" xr:uid="{00000000-0006-0000-0000-000003000000}">
      <text>
        <r>
          <rPr>
            <b/>
            <sz val="9"/>
            <color indexed="81"/>
            <rFont val="Tahoma"/>
            <family val="2"/>
          </rPr>
          <t xml:space="preserve">Author: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0" authorId="0" shapeId="0" xr:uid="{00000000-0006-0000-0100-000001000000}">
      <text>
        <r>
          <rPr>
            <b/>
            <sz val="9"/>
            <color indexed="81"/>
            <rFont val="Tahoma"/>
            <charset val="1"/>
          </rPr>
          <t xml:space="preserve">Author:
</t>
        </r>
      </text>
    </comment>
    <comment ref="D11" authorId="0" shapeId="0" xr:uid="{00000000-0006-0000-0100-000002000000}">
      <text>
        <r>
          <rPr>
            <b/>
            <sz val="9"/>
            <color indexed="81"/>
            <rFont val="Tahoma"/>
            <family val="2"/>
          </rPr>
          <t xml:space="preserve">Author:
</t>
        </r>
      </text>
    </comment>
    <comment ref="D12" authorId="0" shapeId="0" xr:uid="{00000000-0006-0000-0100-000003000000}">
      <text>
        <r>
          <rPr>
            <b/>
            <sz val="9"/>
            <color indexed="81"/>
            <rFont val="Tahoma"/>
            <family val="2"/>
          </rPr>
          <t xml:space="preserve">Author:
</t>
        </r>
      </text>
    </comment>
  </commentList>
</comments>
</file>

<file path=xl/sharedStrings.xml><?xml version="1.0" encoding="utf-8"?>
<sst xmlns="http://schemas.openxmlformats.org/spreadsheetml/2006/main" count="60" uniqueCount="37">
  <si>
    <t>5 - 40 inches</t>
  </si>
  <si>
    <t>Measure and record the vertical height between the ground and the hands at the lift origin or lowering destination, in inches. Note that 6 inches corresponds to approximately ankle height (i.e., load on the floor), 20 inches corresponds to approximately knee height, and 36 inches corresponds to approximately waist height.</t>
  </si>
  <si>
    <t>16 - 28 inches</t>
  </si>
  <si>
    <t>0 - 90 degrees</t>
  </si>
  <si>
    <t>0 -25 pounds</t>
  </si>
  <si>
    <t>0.2 - 15 per minute</t>
  </si>
  <si>
    <t>Determine the average number of lifts or lowers per minute. This can be done by counting the total number of lifts or lowers a worker performs during some sampling period, usually between 10-15 minutes. Divide the total number of lifts performed by the duration of the sampling period (in minutes), and that will be the lift/lower frequency.</t>
  </si>
  <si>
    <t>Measured Value</t>
  </si>
  <si>
    <t>Compression</t>
  </si>
  <si>
    <t>Shear</t>
  </si>
  <si>
    <t>Strength</t>
  </si>
  <si>
    <t>Frequency</t>
  </si>
  <si>
    <t>Risk Assignments</t>
  </si>
  <si>
    <t>Risk Assigment for the Exertion</t>
  </si>
  <si>
    <t>Measurement</t>
  </si>
  <si>
    <t>How to use:</t>
  </si>
  <si>
    <t>1. Lift/Lower Height</t>
  </si>
  <si>
    <t>2. Reach Distance</t>
  </si>
  <si>
    <t>3. Asymmetry</t>
  </si>
  <si>
    <t>5. Lift/Lower Frequency</t>
  </si>
  <si>
    <t>4. Object Weight</t>
  </si>
  <si>
    <t>Input Range</t>
  </si>
  <si>
    <t>Measure and record the horizontal distance between the mid-point of the ankles and the midpoint of the hand (projected to the floor) at the lift origin or lower destination, in inches.</t>
  </si>
  <si>
    <t>BWC/OSU One-Handed Lifting and Lowering Guidelines</t>
  </si>
  <si>
    <t>This ergonomics tool allows the user to evaluate existing one-handed lifting or lowering tasks or design new tasks to be safe to a majority of employees. It is applicable for one-handed lifting and lowering tasks performed from roughly ankle to waist height for asymmetries on the same side of (but not across) the body.</t>
  </si>
  <si>
    <t xml:space="preserve">1. Enter inputs for the five  measures in the table below according to the measurement instructions given.
</t>
  </si>
  <si>
    <t>2. Review the "Risk Assignment for the Exertion" (below) to determine if task improvement is needed.</t>
  </si>
  <si>
    <t>Variable</t>
  </si>
  <si>
    <t>Measure the angle between the feet and the load that is to be lifted or lowered, in degrees. It is important to note that these guidelines are only applicable for lifts and lowers where the angle of asymmetry and the hand being used to lift/lower the load are on the same side of the body (that is, the worker twists right and picks the object up with the right hand or twists left and picks the object up with the left hand).</t>
  </si>
  <si>
    <t>Measure and record the horizontal distance between the mid-point of the ankles and the midpoint of the hand (projected to the floor) at the lift origin or lower destination, in cm.</t>
  </si>
  <si>
    <t>1 - 100 cm</t>
  </si>
  <si>
    <t>40 -70 cm</t>
  </si>
  <si>
    <t>0 - 11.5 kg</t>
  </si>
  <si>
    <t>Measure and record the vertical height between the ground and the hands at the lift origin or lowering destination, in cm. Note that 15 cm corresponds to approximately ankle height (i.e., load on the floor), 50 cm corresponds to approximately knee height, and 93 cm corresponds to approximately waist height.</t>
  </si>
  <si>
    <t>Determine the weight of the object lifted or lowered, in pounds. If the weight lifted varies from one lift/lower to the next, use the maximum weight lifted/lowered to determine risk.</t>
  </si>
  <si>
    <t>Determine the mass of the object lifted or lowered, in kg. If the mass lifted varies from one lift/lower to the next, use the maximum mass lifted/lowered to determine risk.</t>
  </si>
  <si>
    <t xml:space="preserve">1. Enter inputs for the five measures in the table below according to the measurement instructions given.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</si>
</sst>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30"/>
      <color theme="1"/>
      <name val="Calibri"/>
      <family val="2"/>
      <scheme val="minor"/>
    </font>
    <font>
      <b/>
      <sz val="30"/>
      <color theme="1"/>
      <name val="Calibri"/>
      <scheme val="minor"/>
    </font>
    <font>
      <b/>
      <sz val="24"/>
      <color theme="1"/>
      <name val="Calibri"/>
      <scheme val="minor"/>
    </font>
    <font>
      <u/>
      <sz val="12"/>
      <color theme="10"/>
      <name val="Calibri"/>
      <family val="2"/>
      <scheme val="minor"/>
    </font>
    <font>
      <u/>
      <sz val="12"/>
      <color theme="11"/>
      <name val="Calibri"/>
      <family val="2"/>
      <scheme val="minor"/>
    </font>
    <font>
      <b/>
      <sz val="30"/>
      <color rgb="FF000000"/>
      <name val="Calibri"/>
      <scheme val="minor"/>
    </font>
    <font>
      <b/>
      <sz val="50"/>
      <color theme="1"/>
      <name val="Calibri"/>
      <scheme val="minor"/>
    </font>
    <font>
      <i/>
      <sz val="30"/>
      <color rgb="FF000000"/>
      <name val="Calibri"/>
      <scheme val="minor"/>
    </font>
    <font>
      <b/>
      <u/>
      <sz val="50"/>
      <color theme="1"/>
      <name val="Calibri"/>
      <scheme val="minor"/>
    </font>
    <font>
      <i/>
      <sz val="24"/>
      <color theme="1"/>
      <name val="Calibri"/>
      <scheme val="minor"/>
    </font>
    <font>
      <b/>
      <sz val="9"/>
      <color indexed="81"/>
      <name val="Tahoma"/>
      <charset val="1"/>
    </font>
    <font>
      <b/>
      <sz val="9"/>
      <color indexed="81"/>
      <name val="Tahoma"/>
      <family val="2"/>
    </font>
    <font>
      <i/>
      <sz val="24"/>
      <color theme="1"/>
      <name val="Calibri"/>
      <family val="2"/>
      <scheme val="minor"/>
    </font>
    <font>
      <b/>
      <sz val="30"/>
      <color rgb="FF000000"/>
      <name val="Calibri"/>
      <family val="2"/>
      <scheme val="minor"/>
    </font>
    <font>
      <b/>
      <sz val="3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vertical="center"/>
    </xf>
    <xf numFmtId="0" fontId="0" fillId="3" borderId="0" xfId="0" applyFill="1"/>
    <xf numFmtId="0" fontId="6" fillId="4" borderId="1" xfId="0" applyFont="1" applyFill="1" applyBorder="1" applyAlignment="1" applyProtection="1">
      <alignment horizontal="center" vertical="center"/>
      <protection locked="0"/>
    </xf>
    <xf numFmtId="0" fontId="0" fillId="3" borderId="0" xfId="0" applyFill="1" applyBorder="1"/>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hidden="1"/>
    </xf>
    <xf numFmtId="0" fontId="2" fillId="3" borderId="0" xfId="0" applyFont="1" applyFill="1"/>
    <xf numFmtId="0" fontId="1" fillId="3" borderId="0" xfId="0" applyFont="1" applyFill="1"/>
    <xf numFmtId="0" fontId="7" fillId="3" borderId="0" xfId="0" applyFont="1" applyFill="1" applyAlignment="1">
      <alignment horizontal="center"/>
    </xf>
    <xf numFmtId="0" fontId="6" fillId="3" borderId="0" xfId="0" applyFont="1" applyFill="1" applyAlignment="1">
      <alignment horizontal="left" vertical="top"/>
    </xf>
    <xf numFmtId="0" fontId="2" fillId="3" borderId="1" xfId="0" applyFont="1" applyFill="1" applyBorder="1" applyAlignment="1">
      <alignment horizontal="center" vertical="center"/>
    </xf>
    <xf numFmtId="0" fontId="2" fillId="3" borderId="1" xfId="0" applyFont="1" applyFill="1" applyBorder="1" applyAlignment="1" applyProtection="1">
      <alignment horizontal="center" vertical="center"/>
      <protection hidden="1"/>
    </xf>
    <xf numFmtId="0" fontId="10" fillId="5" borderId="1" xfId="0" applyFont="1" applyFill="1" applyBorder="1" applyAlignment="1" applyProtection="1">
      <alignment horizontal="left" vertical="top" wrapText="1"/>
    </xf>
    <xf numFmtId="0" fontId="13" fillId="5" borderId="1" xfId="0" applyFont="1" applyFill="1" applyBorder="1" applyAlignment="1" applyProtection="1">
      <alignment horizontal="left" vertical="top" wrapText="1"/>
    </xf>
    <xf numFmtId="0" fontId="2" fillId="3" borderId="4" xfId="0"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horizontal="center" vertical="center"/>
    </xf>
    <xf numFmtId="0" fontId="2" fillId="3" borderId="1"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wrapText="1"/>
      <protection hidden="1"/>
    </xf>
    <xf numFmtId="0" fontId="9" fillId="3" borderId="0" xfId="0" applyFont="1" applyFill="1" applyAlignment="1">
      <alignment horizontal="center"/>
    </xf>
    <xf numFmtId="0" fontId="15" fillId="3" borderId="0" xfId="0" applyFont="1" applyFill="1" applyAlignment="1">
      <alignment horizontal="left" vertical="top" wrapText="1"/>
    </xf>
    <xf numFmtId="0" fontId="2" fillId="3" borderId="0" xfId="0" applyFont="1" applyFill="1" applyAlignment="1">
      <alignment horizontal="left" vertical="top" wrapText="1"/>
    </xf>
    <xf numFmtId="0" fontId="14" fillId="0" borderId="0" xfId="0" applyFont="1" applyAlignment="1">
      <alignment horizontal="left" vertical="top"/>
    </xf>
    <xf numFmtId="0" fontId="6" fillId="0" borderId="0" xfId="0" applyFont="1" applyAlignment="1">
      <alignment horizontal="left" vertical="top"/>
    </xf>
    <xf numFmtId="0" fontId="8" fillId="0" borderId="0" xfId="0" applyFont="1" applyAlignment="1">
      <alignment horizontal="left" vertical="top" wrapText="1"/>
    </xf>
  </cellXfs>
  <cellStyles count="3">
    <cellStyle name="Followed Hyperlink" xfId="2" builtinId="9" hidden="1"/>
    <cellStyle name="Hyperlink" xfId="1" builtinId="8" hidden="1"/>
    <cellStyle name="Normal" xfId="0" builtinId="0"/>
  </cellStyles>
  <dxfs count="8">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val="0"/>
        <i/>
        <color theme="1"/>
      </font>
      <fill>
        <patternFill>
          <bgColor theme="0" tint="-0.1499679555650502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val="0"/>
        <i/>
        <color theme="1"/>
      </font>
      <fill>
        <patternFill>
          <bgColor theme="0" tint="-0.1499679555650502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7"/>
  <sheetViews>
    <sheetView zoomScale="58" zoomScaleNormal="58" zoomScalePageLayoutView="50" workbookViewId="0"/>
  </sheetViews>
  <sheetFormatPr defaultColWidth="10.8984375" defaultRowHeight="15.6" x14ac:dyDescent="0.3"/>
  <cols>
    <col min="1" max="1" width="2.8984375" style="2" customWidth="1"/>
    <col min="2" max="2" width="10.8984375" style="2" customWidth="1"/>
    <col min="3" max="3" width="60.8984375" style="2" customWidth="1"/>
    <col min="4" max="4" width="94.69921875" style="2" customWidth="1"/>
    <col min="5" max="5" width="41.8984375" style="2" customWidth="1"/>
    <col min="6" max="6" width="40.59765625" style="2" customWidth="1"/>
    <col min="7" max="8" width="10.8984375" style="2" customWidth="1"/>
    <col min="9" max="9" width="39" style="2" hidden="1" customWidth="1"/>
    <col min="10" max="10" width="19.59765625" style="2" hidden="1" customWidth="1"/>
    <col min="11" max="11" width="12.5" style="2" customWidth="1"/>
    <col min="12" max="16384" width="10.8984375" style="2"/>
  </cols>
  <sheetData>
    <row r="1" spans="2:10" ht="63.6" x14ac:dyDescent="1.1499999999999999">
      <c r="B1" s="25" t="s">
        <v>23</v>
      </c>
      <c r="C1" s="25"/>
      <c r="D1" s="25"/>
      <c r="E1" s="25"/>
      <c r="F1" s="25"/>
      <c r="G1" s="25"/>
      <c r="H1" s="25"/>
    </row>
    <row r="2" spans="2:10" ht="27.9" customHeight="1" x14ac:dyDescent="1.1499999999999999">
      <c r="B2" s="13"/>
      <c r="C2" s="13"/>
      <c r="D2" s="13"/>
      <c r="E2" s="13"/>
      <c r="F2" s="13"/>
      <c r="G2" s="13"/>
      <c r="H2" s="13"/>
    </row>
    <row r="3" spans="2:10" ht="137.1" customHeight="1" x14ac:dyDescent="0.3">
      <c r="B3" s="30" t="s">
        <v>24</v>
      </c>
      <c r="C3" s="30"/>
      <c r="D3" s="30"/>
      <c r="E3" s="30"/>
      <c r="F3" s="30"/>
      <c r="G3" s="30"/>
      <c r="H3" s="30"/>
    </row>
    <row r="4" spans="2:10" s="12" customFormat="1" ht="38.4" x14ac:dyDescent="0.7">
      <c r="B4" s="11" t="s">
        <v>15</v>
      </c>
    </row>
    <row r="5" spans="2:10" s="12" customFormat="1" ht="38.4" x14ac:dyDescent="0.7">
      <c r="B5" s="26" t="s">
        <v>36</v>
      </c>
      <c r="C5" s="27"/>
      <c r="D5" s="27"/>
      <c r="E5" s="27"/>
      <c r="F5" s="27"/>
    </row>
    <row r="6" spans="2:10" s="12" customFormat="1" ht="38.4" x14ac:dyDescent="0.7">
      <c r="B6" s="28" t="s">
        <v>26</v>
      </c>
      <c r="C6" s="29"/>
      <c r="D6" s="29"/>
      <c r="E6" s="29"/>
      <c r="F6" s="29"/>
    </row>
    <row r="7" spans="2:10" s="12" customFormat="1" ht="38.4" x14ac:dyDescent="0.7">
      <c r="B7" s="14"/>
      <c r="C7" s="14"/>
      <c r="D7" s="14"/>
      <c r="E7" s="14"/>
      <c r="F7" s="14"/>
    </row>
    <row r="8" spans="2:10" ht="16.2" thickBot="1" x14ac:dyDescent="0.35"/>
    <row r="9" spans="2:10" ht="38.4" x14ac:dyDescent="0.3">
      <c r="C9" s="7" t="s">
        <v>27</v>
      </c>
      <c r="D9" s="7" t="s">
        <v>14</v>
      </c>
      <c r="E9" s="8" t="s">
        <v>21</v>
      </c>
      <c r="F9" s="19" t="s">
        <v>7</v>
      </c>
      <c r="I9" s="20" t="s">
        <v>12</v>
      </c>
      <c r="J9" s="21"/>
    </row>
    <row r="10" spans="2:10" ht="224.25" customHeight="1" x14ac:dyDescent="0.3">
      <c r="C10" s="7" t="s">
        <v>16</v>
      </c>
      <c r="D10" s="17" t="s">
        <v>1</v>
      </c>
      <c r="E10" s="9" t="s">
        <v>0</v>
      </c>
      <c r="F10" s="5"/>
      <c r="I10" s="3" t="s">
        <v>8</v>
      </c>
      <c r="J10" s="10" t="str">
        <f>IF(OR(F10="",F11="",F12="",F13="",F14=""),"",IF((2295.2752-38.9658352*$F$10-2.845293*$F$12+52.552077*$F$13+23.029212768*$F$11+0.6529353*($F$10-20.3772)*($F$13-15.5666)+1.092722*($F$13-15.5666)*($F$11-21.6387))&gt;3400,"High",IF((2836.21371-38.9658352*$F$10-2.845293*$F$12+52.552077*$F$13+23.029212768*$F$11+0.6529353*($F$10-20.3772)*($F$13-15.5666)+1.092722*($F$13-15.5666)*($F$11-21.6387))&gt;3400,"Medium","Low")))</f>
        <v/>
      </c>
    </row>
    <row r="11" spans="2:10" ht="159" customHeight="1" x14ac:dyDescent="0.3">
      <c r="C11" s="7" t="s">
        <v>17</v>
      </c>
      <c r="D11" s="18" t="s">
        <v>22</v>
      </c>
      <c r="E11" s="9" t="s">
        <v>2</v>
      </c>
      <c r="F11" s="5"/>
      <c r="I11" s="1" t="s">
        <v>9</v>
      </c>
      <c r="J11" s="10" t="str">
        <f>IF(J10="","",IF((554.05384-8.7676609*$F$10+7.2947428*$F$13+4.5652817*$F$11+0.107310398*($F$10-21.90854)*($F$13-15.62828317)+0.29643384*($F$13-15.62828317)*($F$11-21.4603937))&gt;700,"High",IF((674.6692538-8.7676609*$F$10+7.2947428*$F$13+4.5652817*$F$11+0.107310398*($F$10-21.90854)*($F$13-15.62828317)+0.29643384*($F$13-15.62828317)*($F$11-21.4603937))&gt;700,"Medium","Low")))</f>
        <v/>
      </c>
    </row>
    <row r="12" spans="2:10" ht="297.75" customHeight="1" x14ac:dyDescent="0.3">
      <c r="C12" s="7" t="s">
        <v>18</v>
      </c>
      <c r="D12" s="18" t="s">
        <v>28</v>
      </c>
      <c r="E12" s="9" t="s">
        <v>3</v>
      </c>
      <c r="F12" s="5"/>
      <c r="I12" s="1" t="s">
        <v>10</v>
      </c>
      <c r="J12" s="10" t="str">
        <f>IF(J10="","",IF(AND($F$13&gt;20.613,$F$10&gt;28.0315),"Medium","Low"))</f>
        <v/>
      </c>
    </row>
    <row r="13" spans="2:10" ht="164.25" customHeight="1" x14ac:dyDescent="0.3">
      <c r="C13" s="7" t="s">
        <v>20</v>
      </c>
      <c r="D13" s="18" t="s">
        <v>34</v>
      </c>
      <c r="E13" s="9" t="s">
        <v>4</v>
      </c>
      <c r="F13" s="5"/>
      <c r="I13" s="1" t="s">
        <v>11</v>
      </c>
      <c r="J13" s="10" t="str">
        <f>IF(J10="","",IF(F14*60&gt;255,"Medium","Low"))</f>
        <v/>
      </c>
    </row>
    <row r="14" spans="2:10" ht="240.75" customHeight="1" thickBot="1" x14ac:dyDescent="0.35">
      <c r="C14" s="7" t="s">
        <v>19</v>
      </c>
      <c r="D14" s="17" t="s">
        <v>6</v>
      </c>
      <c r="E14" s="9" t="s">
        <v>5</v>
      </c>
      <c r="F14" s="6"/>
    </row>
    <row r="17" spans="3:7" ht="38.4" x14ac:dyDescent="0.3">
      <c r="C17" s="22" t="s">
        <v>13</v>
      </c>
      <c r="D17" s="22"/>
      <c r="E17" s="22"/>
      <c r="F17" s="22"/>
      <c r="G17" s="4"/>
    </row>
    <row r="18" spans="3:7" ht="15.9" customHeight="1" x14ac:dyDescent="0.3">
      <c r="C18" s="23" t="str">
        <f>IF(J10="","Waiting for User Inputs",IF(AND(J10="Low",J11="Low",J12="Low",J13="Low"),"Low",IF(OR(J10="High",J11="High"),"High",IF(OR(AND(J10="Medium",J11="Medium"),AND(J10="Medium",J12="Medium"),AND(J10="Medium",J13="Medium"),AND(J11="Medium",J12="Medium"),AND(J11="Medium",J13="Medium"),AND(J12="Medium",J13="Medium")),"High","Medium"))))</f>
        <v>Waiting for User Inputs</v>
      </c>
      <c r="D18" s="23"/>
      <c r="E18" s="23"/>
      <c r="F18" s="23"/>
      <c r="G18" s="4"/>
    </row>
    <row r="19" spans="3:7" ht="15.9" customHeight="1" x14ac:dyDescent="0.3">
      <c r="C19" s="23"/>
      <c r="D19" s="23"/>
      <c r="E19" s="23"/>
      <c r="F19" s="23"/>
      <c r="G19" s="4"/>
    </row>
    <row r="20" spans="3:7" ht="15.9" customHeight="1" x14ac:dyDescent="0.3">
      <c r="C20" s="23"/>
      <c r="D20" s="23"/>
      <c r="E20" s="23"/>
      <c r="F20" s="23"/>
      <c r="G20" s="4"/>
    </row>
    <row r="21" spans="3:7" ht="15.9" customHeight="1" x14ac:dyDescent="0.3">
      <c r="C21" s="24" t="str">
        <f>IF(C18="Low","Acceptable. The exertion is safe for at least 80% of the population from a spinal loading perspective, and greater than 75% of both males and females could complete the task.",IF(C18="Medium","It is recommended that changes to the task be made to make it safer. The exertion is safe for 50-80% of the population from a spinal loading perspective, or 25-50% of males or females could not complete the
task.",IF(C18="High","It is strongly recommended that changes to the task be made to make it safer. The exertion is safe for less than 50% of the population from a spinal loading perspective, or more than 50% of males or females could not complete the task.","")))</f>
        <v/>
      </c>
      <c r="D21" s="24"/>
      <c r="E21" s="24"/>
      <c r="F21" s="24"/>
      <c r="G21" s="4"/>
    </row>
    <row r="22" spans="3:7" ht="15.9" customHeight="1" x14ac:dyDescent="0.3">
      <c r="C22" s="24"/>
      <c r="D22" s="24"/>
      <c r="E22" s="24"/>
      <c r="F22" s="24"/>
      <c r="G22" s="4"/>
    </row>
    <row r="23" spans="3:7" ht="15.9" customHeight="1" x14ac:dyDescent="0.3">
      <c r="C23" s="24"/>
      <c r="D23" s="24"/>
      <c r="E23" s="24"/>
      <c r="F23" s="24"/>
      <c r="G23" s="4"/>
    </row>
    <row r="24" spans="3:7" ht="15.9" customHeight="1" x14ac:dyDescent="0.3">
      <c r="C24" s="24"/>
      <c r="D24" s="24"/>
      <c r="E24" s="24"/>
      <c r="F24" s="24"/>
      <c r="G24" s="4"/>
    </row>
    <row r="25" spans="3:7" x14ac:dyDescent="0.3">
      <c r="C25" s="24"/>
      <c r="D25" s="24"/>
      <c r="E25" s="24"/>
      <c r="F25" s="24"/>
      <c r="G25" s="4"/>
    </row>
    <row r="26" spans="3:7" x14ac:dyDescent="0.3">
      <c r="C26" s="24"/>
      <c r="D26" s="24"/>
      <c r="E26" s="24"/>
      <c r="F26" s="24"/>
    </row>
    <row r="27" spans="3:7" x14ac:dyDescent="0.3">
      <c r="C27"/>
    </row>
  </sheetData>
  <sheetProtection sheet="1" objects="1" scenarios="1"/>
  <mergeCells count="8">
    <mergeCell ref="I9:J9"/>
    <mergeCell ref="C17:F17"/>
    <mergeCell ref="C18:F20"/>
    <mergeCell ref="C21:F26"/>
    <mergeCell ref="B1:H1"/>
    <mergeCell ref="B5:F5"/>
    <mergeCell ref="B6:F6"/>
    <mergeCell ref="B3:H3"/>
  </mergeCells>
  <conditionalFormatting sqref="C18:F20">
    <cfRule type="cellIs" dxfId="7" priority="1" operator="equal">
      <formula>"Waiting for User Inputs"</formula>
    </cfRule>
    <cfRule type="cellIs" dxfId="6" priority="2" operator="equal">
      <formula>"High"</formula>
    </cfRule>
    <cfRule type="cellIs" dxfId="5" priority="3" operator="equal">
      <formula>"Medium"</formula>
    </cfRule>
    <cfRule type="cellIs" dxfId="4" priority="4" operator="equal">
      <formula>"Low"</formula>
    </cfRule>
  </conditionalFormatting>
  <dataValidations count="5">
    <dataValidation type="whole" allowBlank="1" showInputMessage="1" showErrorMessage="1" errorTitle="Input Error" error="Lift/Lower Height must be a whole number between 5 and 40 inches" sqref="F10" xr:uid="{00000000-0002-0000-0000-000000000000}">
      <formula1>5</formula1>
      <formula2>40</formula2>
    </dataValidation>
    <dataValidation type="whole" allowBlank="1" showInputMessage="1" showErrorMessage="1" errorTitle="Input Error" error="Reach Distance must be a whole number between 16 and 28 inches" sqref="F11" xr:uid="{00000000-0002-0000-0000-000001000000}">
      <formula1>16</formula1>
      <formula2>28</formula2>
    </dataValidation>
    <dataValidation type="whole" allowBlank="1" showInputMessage="1" showErrorMessage="1" errorTitle="Input Error" error="Asymmetry value must be a whole number between 0 and 90 degrees" sqref="F12" xr:uid="{00000000-0002-0000-0000-000002000000}">
      <formula1>0</formula1>
      <formula2>90</formula2>
    </dataValidation>
    <dataValidation type="decimal" allowBlank="1" showInputMessage="1" showErrorMessage="1" errorTitle="Input Error" error="Object Weight must be between 0 and 25 pounds" sqref="F13" xr:uid="{00000000-0002-0000-0000-000003000000}">
      <formula1>0</formula1>
      <formula2>25</formula2>
    </dataValidation>
    <dataValidation type="decimal" allowBlank="1" showInputMessage="1" showErrorMessage="1" errorTitle="Input Error" error="Lift/Lower Frequency must be between 0.2 and 15 exertions per minute" sqref="F14" xr:uid="{00000000-0002-0000-0000-000004000000}">
      <formula1>0.2</formula1>
      <formula2>15</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7"/>
  <sheetViews>
    <sheetView tabSelected="1" zoomScale="58" zoomScaleNormal="58" zoomScalePageLayoutView="50" workbookViewId="0"/>
  </sheetViews>
  <sheetFormatPr defaultColWidth="10.8984375" defaultRowHeight="15.6" x14ac:dyDescent="0.3"/>
  <cols>
    <col min="1" max="1" width="2.8984375" style="2" customWidth="1"/>
    <col min="2" max="2" width="10.8984375" style="2" customWidth="1"/>
    <col min="3" max="3" width="60.8984375" style="2" customWidth="1"/>
    <col min="4" max="4" width="94.3984375" style="2" customWidth="1"/>
    <col min="5" max="5" width="41.8984375" style="2" customWidth="1"/>
    <col min="6" max="6" width="40.59765625" style="2" customWidth="1"/>
    <col min="7" max="8" width="10.8984375" style="2" customWidth="1"/>
    <col min="9" max="9" width="39" style="2" hidden="1" customWidth="1"/>
    <col min="10" max="10" width="19.59765625" style="2" hidden="1" customWidth="1"/>
    <col min="11" max="11" width="12.5" style="2" customWidth="1"/>
    <col min="12" max="16384" width="10.8984375" style="2"/>
  </cols>
  <sheetData>
    <row r="1" spans="2:10" ht="63.6" x14ac:dyDescent="1.1499999999999999">
      <c r="B1" s="25" t="s">
        <v>23</v>
      </c>
      <c r="C1" s="25"/>
      <c r="D1" s="25"/>
      <c r="E1" s="25"/>
      <c r="F1" s="25"/>
      <c r="G1" s="25"/>
      <c r="H1" s="25"/>
    </row>
    <row r="2" spans="2:10" ht="27.9" customHeight="1" x14ac:dyDescent="1.1499999999999999">
      <c r="B2" s="13"/>
      <c r="C2" s="13"/>
      <c r="D2" s="13"/>
      <c r="E2" s="13"/>
      <c r="F2" s="13"/>
      <c r="G2" s="13"/>
      <c r="H2" s="13"/>
    </row>
    <row r="3" spans="2:10" ht="137.1" customHeight="1" x14ac:dyDescent="0.3">
      <c r="B3" s="30" t="s">
        <v>24</v>
      </c>
      <c r="C3" s="30"/>
      <c r="D3" s="30"/>
      <c r="E3" s="30"/>
      <c r="F3" s="30"/>
      <c r="G3" s="30"/>
      <c r="H3" s="30"/>
    </row>
    <row r="4" spans="2:10" s="12" customFormat="1" ht="38.4" x14ac:dyDescent="0.7">
      <c r="B4" s="11" t="s">
        <v>15</v>
      </c>
    </row>
    <row r="5" spans="2:10" s="12" customFormat="1" ht="38.4" x14ac:dyDescent="0.7">
      <c r="B5" s="27" t="s">
        <v>25</v>
      </c>
      <c r="C5" s="27"/>
      <c r="D5" s="27"/>
      <c r="E5" s="27"/>
      <c r="F5" s="27"/>
    </row>
    <row r="6" spans="2:10" s="12" customFormat="1" ht="38.4" x14ac:dyDescent="0.7">
      <c r="B6" s="28" t="s">
        <v>26</v>
      </c>
      <c r="C6" s="29"/>
      <c r="D6" s="29"/>
      <c r="E6" s="29"/>
      <c r="F6" s="29"/>
    </row>
    <row r="7" spans="2:10" s="12" customFormat="1" ht="38.4" x14ac:dyDescent="0.7">
      <c r="B7" s="14"/>
      <c r="C7" s="14"/>
      <c r="D7" s="14"/>
      <c r="E7" s="14"/>
      <c r="F7" s="14"/>
    </row>
    <row r="8" spans="2:10" ht="16.2" thickBot="1" x14ac:dyDescent="0.35"/>
    <row r="9" spans="2:10" ht="38.4" x14ac:dyDescent="0.3">
      <c r="C9" s="7" t="s">
        <v>27</v>
      </c>
      <c r="D9" s="7" t="s">
        <v>14</v>
      </c>
      <c r="E9" s="8" t="s">
        <v>21</v>
      </c>
      <c r="F9" s="19" t="s">
        <v>7</v>
      </c>
      <c r="I9" s="20" t="s">
        <v>12</v>
      </c>
      <c r="J9" s="21"/>
    </row>
    <row r="10" spans="2:10" ht="234.75" customHeight="1" x14ac:dyDescent="0.3">
      <c r="C10" s="7" t="s">
        <v>16</v>
      </c>
      <c r="D10" s="18" t="s">
        <v>33</v>
      </c>
      <c r="E10" s="9" t="s">
        <v>30</v>
      </c>
      <c r="F10" s="5"/>
      <c r="I10" s="3" t="s">
        <v>8</v>
      </c>
      <c r="J10" s="16" t="str">
        <f>IF(OR(F10="",F11="",F12="",F13="",F14=""),"",IF((2295.2752-15.34088*$F$10-2.845293*$F$12+115.85736*$F$13+9.0666192*$F$11+0.5667221*($F$10-51.7582)*($F$13-7.06088)+0.9843971*($F$13-7.06088)*($F$11-54.9623))&gt;3400,"High",IF((2836.21371-15.34088*$F$10-2.845293*$F$12+115.85736*$F$13+9.0666192*$F$11+0.5667221*($F$10-51.7582)*($F$13-7.06088)+0.9843971*($F$13-7.06088)*($F$11-54.9623))&gt;3400,"Medium","Low")))</f>
        <v/>
      </c>
    </row>
    <row r="11" spans="2:10" ht="148.5" customHeight="1" x14ac:dyDescent="0.3">
      <c r="C11" s="7" t="s">
        <v>17</v>
      </c>
      <c r="D11" s="18" t="s">
        <v>29</v>
      </c>
      <c r="E11" s="9" t="s">
        <v>31</v>
      </c>
      <c r="F11" s="5"/>
      <c r="I11" s="15" t="s">
        <v>9</v>
      </c>
      <c r="J11" s="16" t="str">
        <f>IF(J10="","",IF((554.05384-3.451835*$F$10+16.081199*$F$13+1.797355*$F$11+0.0931412*($F$10-55.6477)*($F$13-7.08887)+0.2572929*($F$13-7.08887)*($F$11-54.5094))&gt;700,"High",IF((674.6692538-3.451835*$F$10+16.081199*$F$13+1.797355*$F$11+0.0931412*($F$10-55.6477)*($F$13-7.08887)+0.2572929*($F$13-7.08887)*($F$11-54.5094))&gt;700,"Medium","Low")))</f>
        <v/>
      </c>
    </row>
    <row r="12" spans="2:10" ht="299.25" customHeight="1" x14ac:dyDescent="0.3">
      <c r="C12" s="7" t="s">
        <v>18</v>
      </c>
      <c r="D12" s="18" t="s">
        <v>28</v>
      </c>
      <c r="E12" s="9" t="s">
        <v>3</v>
      </c>
      <c r="F12" s="5"/>
      <c r="I12" s="15" t="s">
        <v>10</v>
      </c>
      <c r="J12" s="16" t="str">
        <f>IF(J10="","",IF(AND($F$13&gt;9.35,$F$10&gt;71.2),"Medium","Low"))</f>
        <v/>
      </c>
    </row>
    <row r="13" spans="2:10" ht="164.25" customHeight="1" x14ac:dyDescent="0.3">
      <c r="C13" s="7" t="s">
        <v>20</v>
      </c>
      <c r="D13" s="18" t="s">
        <v>35</v>
      </c>
      <c r="E13" s="9" t="s">
        <v>32</v>
      </c>
      <c r="F13" s="5"/>
      <c r="I13" s="15" t="s">
        <v>11</v>
      </c>
      <c r="J13" s="16" t="str">
        <f>IF(J10="","",IF(F14*60&gt;255,"Medium","Low"))</f>
        <v/>
      </c>
    </row>
    <row r="14" spans="2:10" ht="237" customHeight="1" thickBot="1" x14ac:dyDescent="0.35">
      <c r="C14" s="7" t="s">
        <v>19</v>
      </c>
      <c r="D14" s="17" t="s">
        <v>6</v>
      </c>
      <c r="E14" s="9" t="s">
        <v>5</v>
      </c>
      <c r="F14" s="6"/>
    </row>
    <row r="17" spans="3:7" ht="38.4" x14ac:dyDescent="0.3">
      <c r="C17" s="22" t="s">
        <v>13</v>
      </c>
      <c r="D17" s="22"/>
      <c r="E17" s="22"/>
      <c r="F17" s="22"/>
      <c r="G17" s="4"/>
    </row>
    <row r="18" spans="3:7" ht="15.9" customHeight="1" x14ac:dyDescent="0.3">
      <c r="C18" s="23" t="str">
        <f>IF(J10="","Waiting for User Inputs",IF(AND(J10="Low",J11="Low",J12="Low",J13="Low"),"Low",IF(OR(J10="High",J11="High"),"High",IF(OR(AND(J10="Medium",J11="Medium"),AND(J10="Medium",J12="Medium"),AND(J10="Medium",J13="Medium"),AND(J11="Medium",J12="Medium"),AND(J11="Medium",J13="Medium"),AND(J12="Medium",J13="Medium")),"High","Medium"))))</f>
        <v>Waiting for User Inputs</v>
      </c>
      <c r="D18" s="23"/>
      <c r="E18" s="23"/>
      <c r="F18" s="23"/>
      <c r="G18" s="4"/>
    </row>
    <row r="19" spans="3:7" ht="15.9" customHeight="1" x14ac:dyDescent="0.3">
      <c r="C19" s="23"/>
      <c r="D19" s="23"/>
      <c r="E19" s="23"/>
      <c r="F19" s="23"/>
      <c r="G19" s="4"/>
    </row>
    <row r="20" spans="3:7" ht="15.9" customHeight="1" x14ac:dyDescent="0.3">
      <c r="C20" s="23"/>
      <c r="D20" s="23"/>
      <c r="E20" s="23"/>
      <c r="F20" s="23"/>
      <c r="G20" s="4"/>
    </row>
    <row r="21" spans="3:7" ht="15.9" customHeight="1" x14ac:dyDescent="0.3">
      <c r="C21" s="24" t="str">
        <f>IF(C18="Low","Acceptable. The exertion is safe for at least 80% of the population from a spinal loading perspective, and greater than 75% of both males and females could complete the task.",IF(C18="Medium","It is recommended that changes to the task be made to make it safer. The exertion is safe for 50-80% of the population from a spinal loading perspective, or 25-50% of males or females could not complete the
task.",IF(C18="High","It is strongly recommended that changes to the task be made to make it safer. The exertion is safe for less than 50% of the population from a spinal loading perspective, or more than 50% of males or females could not complete the task.","")))</f>
        <v/>
      </c>
      <c r="D21" s="24"/>
      <c r="E21" s="24"/>
      <c r="F21" s="24"/>
      <c r="G21" s="4"/>
    </row>
    <row r="22" spans="3:7" ht="15.9" customHeight="1" x14ac:dyDescent="0.3">
      <c r="C22" s="24"/>
      <c r="D22" s="24"/>
      <c r="E22" s="24"/>
      <c r="F22" s="24"/>
      <c r="G22" s="4"/>
    </row>
    <row r="23" spans="3:7" ht="15.9" customHeight="1" x14ac:dyDescent="0.3">
      <c r="C23" s="24"/>
      <c r="D23" s="24"/>
      <c r="E23" s="24"/>
      <c r="F23" s="24"/>
      <c r="G23" s="4"/>
    </row>
    <row r="24" spans="3:7" ht="15.9" customHeight="1" x14ac:dyDescent="0.3">
      <c r="C24" s="24"/>
      <c r="D24" s="24"/>
      <c r="E24" s="24"/>
      <c r="F24" s="24"/>
      <c r="G24" s="4"/>
    </row>
    <row r="25" spans="3:7" x14ac:dyDescent="0.3">
      <c r="C25" s="24"/>
      <c r="D25" s="24"/>
      <c r="E25" s="24"/>
      <c r="F25" s="24"/>
      <c r="G25" s="4"/>
    </row>
    <row r="26" spans="3:7" x14ac:dyDescent="0.3">
      <c r="C26" s="24"/>
      <c r="D26" s="24"/>
      <c r="E26" s="24"/>
      <c r="F26" s="24"/>
    </row>
    <row r="27" spans="3:7" x14ac:dyDescent="0.3">
      <c r="C27"/>
    </row>
  </sheetData>
  <sheetProtection sheet="1" objects="1" scenarios="1"/>
  <mergeCells count="8">
    <mergeCell ref="I9:J9"/>
    <mergeCell ref="C17:F17"/>
    <mergeCell ref="C18:F20"/>
    <mergeCell ref="C21:F26"/>
    <mergeCell ref="B1:H1"/>
    <mergeCell ref="B3:H3"/>
    <mergeCell ref="B5:F5"/>
    <mergeCell ref="B6:F6"/>
  </mergeCells>
  <conditionalFormatting sqref="C18:F20">
    <cfRule type="cellIs" dxfId="3" priority="1" operator="equal">
      <formula>"Waiting for User Inputs"</formula>
    </cfRule>
    <cfRule type="cellIs" dxfId="2" priority="2" operator="equal">
      <formula>"High"</formula>
    </cfRule>
    <cfRule type="cellIs" dxfId="1" priority="3" operator="equal">
      <formula>"Medium"</formula>
    </cfRule>
    <cfRule type="cellIs" dxfId="0" priority="4" operator="equal">
      <formula>"Low"</formula>
    </cfRule>
  </conditionalFormatting>
  <dataValidations count="5">
    <dataValidation type="decimal" allowBlank="1" showInputMessage="1" showErrorMessage="1" errorTitle="Input Error" error="Lift/Lower Frequency must be between 0.2 and 15 exertions per minute" sqref="F14" xr:uid="{00000000-0002-0000-0100-000000000000}">
      <formula1>0.2</formula1>
      <formula2>15</formula2>
    </dataValidation>
    <dataValidation type="decimal" allowBlank="1" showInputMessage="1" showErrorMessage="1" errorTitle="Input Error" error="Object Weight must be between 0 and 11.5 kg" sqref="F13" xr:uid="{00000000-0002-0000-0100-000001000000}">
      <formula1>0</formula1>
      <formula2>11.5</formula2>
    </dataValidation>
    <dataValidation type="whole" allowBlank="1" showInputMessage="1" showErrorMessage="1" errorTitle="Input Error" error="Asymmetry value must be a whole number between 0 and 90 degrees" sqref="F12" xr:uid="{00000000-0002-0000-0100-000002000000}">
      <formula1>0</formula1>
      <formula2>90</formula2>
    </dataValidation>
    <dataValidation type="whole" allowBlank="1" showInputMessage="1" showErrorMessage="1" errorTitle="Input Error" error="Reach Distance must be a whole number between 40 and 70 cm" sqref="F11" xr:uid="{00000000-0002-0000-0100-000003000000}">
      <formula1>40</formula1>
      <formula2>70</formula2>
    </dataValidation>
    <dataValidation type="whole" allowBlank="1" showInputMessage="1" showErrorMessage="1" errorTitle="Input Error" error="Lift/Lower Height must be a whole number between 1 and 100 cm" sqref="F10" xr:uid="{00000000-0002-0000-0100-000004000000}">
      <formula1>1</formula1>
      <formula2>100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 UNITS</vt:lpstr>
      <vt:lpstr>METRIC 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2020-03-26T18:17:45Z</dcterms:created>
  <dcterms:modified xsi:type="dcterms:W3CDTF">2020-04-13T18:49:55Z</dcterms:modified>
</cp:coreProperties>
</file>