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120" windowWidth="23256" windowHeight="12072"/>
  </bookViews>
  <sheets>
    <sheet name="Form" sheetId="1" r:id="rId1"/>
    <sheet name="multipliers and tables" sheetId="2" r:id="rId2"/>
  </sheets>
  <calcPr calcId="125725"/>
</workbook>
</file>

<file path=xl/calcChain.xml><?xml version="1.0" encoding="utf-8"?>
<calcChain xmlns="http://schemas.openxmlformats.org/spreadsheetml/2006/main">
  <c r="D9" i="2"/>
  <c r="C9"/>
  <c r="D10"/>
  <c r="C10"/>
  <c r="C8"/>
  <c r="D8" s="1"/>
  <c r="C7"/>
  <c r="D7" s="1"/>
  <c r="D6" l="1"/>
  <c r="C6"/>
  <c r="D5"/>
  <c r="C5"/>
  <c r="E27" i="1" l="1"/>
  <c r="E26" s="1"/>
</calcChain>
</file>

<file path=xl/comments1.xml><?xml version="1.0" encoding="utf-8"?>
<comments xmlns="http://schemas.openxmlformats.org/spreadsheetml/2006/main">
  <authors>
    <author>a83509</author>
  </authors>
  <commentList>
    <comment ref="A16" authorId="0">
      <text>
        <r>
          <rPr>
            <sz val="9"/>
            <color indexed="81"/>
            <rFont val="Tahoma"/>
            <family val="2"/>
          </rPr>
          <t>Horizontal input must be greater than 10 inches and less than 25 inches.</t>
        </r>
      </text>
    </comment>
    <comment ref="A17" authorId="0">
      <text>
        <r>
          <rPr>
            <sz val="9"/>
            <color indexed="81"/>
            <rFont val="Tahoma"/>
            <family val="2"/>
          </rPr>
          <t>Vertical input must be greater than 0 and less than 70 inches.</t>
        </r>
      </text>
    </comment>
    <comment ref="A18" authorId="0">
      <text>
        <r>
          <rPr>
            <sz val="9"/>
            <color indexed="81"/>
            <rFont val="Tahoma"/>
            <family val="2"/>
          </rPr>
          <t>In other words, the angle between where the held object is at, from an imaginary line formed from where the feet are pointing.
Input must be in between 0 and 135 degrees.</t>
        </r>
      </text>
    </comment>
    <comment ref="A21" authorId="0">
      <text>
        <r>
          <rPr>
            <sz val="9"/>
            <color indexed="81"/>
            <rFont val="Tahoma"/>
            <family val="2"/>
          </rPr>
          <t>Horizontal input must be greater than 10 inches and less than 25 inches.</t>
        </r>
      </text>
    </comment>
    <comment ref="A22" authorId="0">
      <text>
        <r>
          <rPr>
            <sz val="9"/>
            <color indexed="81"/>
            <rFont val="Tahoma"/>
            <family val="2"/>
          </rPr>
          <t>Vertical input must be greater than 0 and less than 70 inches.</t>
        </r>
      </text>
    </comment>
    <comment ref="A23" authorId="0">
      <text>
        <r>
          <rPr>
            <sz val="9"/>
            <color indexed="81"/>
            <rFont val="Tahoma"/>
            <family val="2"/>
          </rPr>
          <t>Asymmetric angle must be in between 0 and 135 degrees.</t>
        </r>
      </text>
    </comment>
    <comment ref="A26" authorId="0">
      <text>
        <r>
          <rPr>
            <sz val="9"/>
            <color indexed="81"/>
            <rFont val="Tahoma"/>
            <family val="2"/>
          </rPr>
          <t xml:space="preserve">An LI greater than 1.0  poses an increased risk for lifting related low back pain for some fraction of the workforce.
</t>
        </r>
      </text>
    </comment>
    <comment ref="A27" authorId="0">
      <text>
        <r>
          <rPr>
            <sz val="9"/>
            <color indexed="81"/>
            <rFont val="Tahoma"/>
            <family val="2"/>
          </rPr>
          <t>RWL is in pounds.</t>
        </r>
      </text>
    </comment>
  </commentList>
</comments>
</file>

<file path=xl/sharedStrings.xml><?xml version="1.0" encoding="utf-8"?>
<sst xmlns="http://schemas.openxmlformats.org/spreadsheetml/2006/main" count="59" uniqueCount="46">
  <si>
    <t>Lifting Task Specifics</t>
  </si>
  <si>
    <t>Object Weight (pounds)</t>
  </si>
  <si>
    <t>Duration of Task (hours)</t>
  </si>
  <si>
    <t># of Times done per Minute</t>
  </si>
  <si>
    <t>Origin of Lift</t>
  </si>
  <si>
    <t>Angle of Asymmetry (degrees)</t>
  </si>
  <si>
    <t>Vertical Location of Hands (inches)</t>
  </si>
  <si>
    <t>Horizontal Location of Hands (inches)</t>
  </si>
  <si>
    <t>Refer to pictures on right for help on questions</t>
  </si>
  <si>
    <t>Destination of Lift</t>
  </si>
  <si>
    <t>NIOSH Lifting Guidelines - 1991</t>
  </si>
  <si>
    <t>Recommended Weight Limit</t>
  </si>
  <si>
    <t>Lifting Index</t>
  </si>
  <si>
    <t>Hover over cells with red triangles for more information</t>
  </si>
  <si>
    <t>LC</t>
  </si>
  <si>
    <t>HM</t>
  </si>
  <si>
    <t>Origin</t>
  </si>
  <si>
    <t>Destination</t>
  </si>
  <si>
    <t>VM</t>
  </si>
  <si>
    <t>DM</t>
  </si>
  <si>
    <t>AM</t>
  </si>
  <si>
    <t>FM</t>
  </si>
  <si>
    <t>PERIOD</t>
  </si>
  <si>
    <t>≤8 HRS</t>
  </si>
  <si>
    <t>≤2 HRS</t>
  </si>
  <si>
    <t>≤1 HR</t>
  </si>
  <si>
    <t>VERTICAL</t>
  </si>
  <si>
    <t>V&lt;30</t>
  </si>
  <si>
    <t>V≥30</t>
  </si>
  <si>
    <t>FREQUENCY</t>
  </si>
  <si>
    <t>Good</t>
  </si>
  <si>
    <t>GOOD</t>
  </si>
  <si>
    <t>FAIR</t>
  </si>
  <si>
    <t>POOR</t>
  </si>
  <si>
    <t>COUPLING</t>
  </si>
  <si>
    <t>CM</t>
  </si>
  <si>
    <t>Coupling</t>
  </si>
  <si>
    <t>Fair</t>
  </si>
  <si>
    <t>Poor</t>
  </si>
  <si>
    <t>Date</t>
  </si>
  <si>
    <t>Analyst</t>
  </si>
  <si>
    <t>Job</t>
  </si>
  <si>
    <t>&lt; 1 hr</t>
  </si>
  <si>
    <t>1 - 2 hrs</t>
  </si>
  <si>
    <t>2 - 8 hrs</t>
  </si>
  <si>
    <t>Reference: http://www.cdc.gov/niosh/docs/94-110/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</si>
</sst>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8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Helvetica"/>
      <family val="2"/>
    </font>
    <font>
      <sz val="12"/>
      <color theme="1"/>
      <name val="Aparajita"/>
      <family val="2"/>
    </font>
    <font>
      <b/>
      <sz val="18"/>
      <color theme="1"/>
      <name val="Aparajita"/>
      <family val="2"/>
    </font>
    <font>
      <b/>
      <sz val="16"/>
      <color theme="1"/>
      <name val="Calibri"/>
      <family val="2"/>
      <scheme val="minor"/>
    </font>
    <font>
      <sz val="13"/>
      <color theme="1"/>
      <name val="Aparajita"/>
      <family val="2"/>
    </font>
    <font>
      <b/>
      <u/>
      <sz val="15"/>
      <color theme="1"/>
      <name val="Aparajita"/>
      <family val="2"/>
    </font>
    <font>
      <sz val="24"/>
      <color theme="1"/>
      <name val="Haettenschweiler"/>
      <family val="2"/>
    </font>
    <font>
      <sz val="8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Alignment="1" applyProtection="1">
      <alignment horizontal="center"/>
    </xf>
    <xf numFmtId="0" fontId="6" fillId="0" borderId="0" xfId="0" applyFont="1"/>
    <xf numFmtId="0" fontId="2" fillId="0" borderId="0" xfId="0" applyFont="1"/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right"/>
    </xf>
    <xf numFmtId="2" fontId="8" fillId="0" borderId="1" xfId="0" applyNumberFormat="1" applyFont="1" applyBorder="1" applyAlignment="1" applyProtection="1">
      <alignment horizontal="center"/>
    </xf>
    <xf numFmtId="0" fontId="5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9" fillId="0" borderId="1" xfId="0" applyFont="1" applyBorder="1"/>
    <xf numFmtId="164" fontId="14" fillId="2" borderId="3" xfId="0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11" fillId="3" borderId="7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7" xfId="0" applyFill="1" applyBorder="1"/>
    <xf numFmtId="0" fontId="16" fillId="3" borderId="7" xfId="0" applyFont="1" applyFill="1" applyBorder="1"/>
    <xf numFmtId="0" fontId="15" fillId="3" borderId="7" xfId="0" applyFont="1" applyFill="1" applyBorder="1"/>
    <xf numFmtId="0" fontId="12" fillId="3" borderId="7" xfId="0" applyFont="1" applyFill="1" applyBorder="1"/>
    <xf numFmtId="0" fontId="13" fillId="3" borderId="7" xfId="0" applyFont="1" applyFill="1" applyBorder="1" applyAlignment="1">
      <alignment horizontal="left"/>
    </xf>
    <xf numFmtId="164" fontId="14" fillId="3" borderId="2" xfId="0" applyNumberFormat="1" applyFont="1" applyFill="1" applyBorder="1" applyAlignment="1">
      <alignment horizontal="center" vertical="center"/>
    </xf>
    <xf numFmtId="0" fontId="13" fillId="3" borderId="7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17" fillId="3" borderId="4" xfId="0" applyFont="1" applyFill="1" applyBorder="1"/>
    <xf numFmtId="0" fontId="6" fillId="3" borderId="8" xfId="0" applyFont="1" applyFill="1" applyBorder="1"/>
    <xf numFmtId="0" fontId="6" fillId="3" borderId="11" xfId="0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18" fillId="3" borderId="0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9" fillId="3" borderId="0" xfId="0" applyFont="1" applyFill="1" applyBorder="1"/>
    <xf numFmtId="0" fontId="0" fillId="0" borderId="1" xfId="0" applyBorder="1"/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219075</xdr:rowOff>
    </xdr:from>
    <xdr:to>
      <xdr:col>16</xdr:col>
      <xdr:colOff>19050</xdr:colOff>
      <xdr:row>16</xdr:row>
      <xdr:rowOff>85726</xdr:rowOff>
    </xdr:to>
    <xdr:pic>
      <xdr:nvPicPr>
        <xdr:cNvPr id="2" name="Picture 1" descr="Hand Location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91275" y="219075"/>
          <a:ext cx="3381375" cy="3724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17</xdr:row>
      <xdr:rowOff>161925</xdr:rowOff>
    </xdr:from>
    <xdr:to>
      <xdr:col>16</xdr:col>
      <xdr:colOff>47625</xdr:colOff>
      <xdr:row>32</xdr:row>
      <xdr:rowOff>190499</xdr:rowOff>
    </xdr:to>
    <xdr:pic>
      <xdr:nvPicPr>
        <xdr:cNvPr id="3" name="Picture 2" descr="Assymetry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86575" y="4257675"/>
          <a:ext cx="2914650" cy="3581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419100</xdr:colOff>
      <xdr:row>0</xdr:row>
      <xdr:rowOff>28575</xdr:rowOff>
    </xdr:from>
    <xdr:to>
      <xdr:col>8</xdr:col>
      <xdr:colOff>504825</xdr:colOff>
      <xdr:row>1</xdr:row>
      <xdr:rowOff>47625</xdr:rowOff>
    </xdr:to>
    <xdr:pic>
      <xdr:nvPicPr>
        <xdr:cNvPr id="8" name="Picture 7" descr="Untitle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00" y="28575"/>
          <a:ext cx="25241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RowColHeaders="0" tabSelected="1" workbookViewId="0">
      <selection activeCell="B5" sqref="B5:E5"/>
    </sheetView>
  </sheetViews>
  <sheetFormatPr defaultRowHeight="14.4"/>
  <sheetData>
    <row r="1" spans="1:9" ht="32.25" customHeight="1">
      <c r="A1" s="31" t="s">
        <v>10</v>
      </c>
      <c r="B1" s="17"/>
      <c r="C1" s="17"/>
      <c r="D1" s="17"/>
      <c r="E1" s="17"/>
      <c r="F1" s="17"/>
      <c r="G1" s="17"/>
      <c r="H1" s="17"/>
      <c r="I1" s="18"/>
    </row>
    <row r="2" spans="1:9">
      <c r="A2" s="19" t="s">
        <v>8</v>
      </c>
      <c r="B2" s="20"/>
      <c r="C2" s="20"/>
      <c r="D2" s="20"/>
      <c r="E2" s="20"/>
      <c r="F2" s="20"/>
      <c r="G2" s="20"/>
      <c r="H2" s="20"/>
      <c r="I2" s="21"/>
    </row>
    <row r="3" spans="1:9">
      <c r="A3" s="19" t="s">
        <v>13</v>
      </c>
      <c r="B3" s="20"/>
      <c r="C3" s="20"/>
      <c r="D3" s="20"/>
      <c r="E3" s="20"/>
      <c r="F3" s="20"/>
      <c r="G3" s="20"/>
      <c r="H3" s="20"/>
      <c r="I3" s="21"/>
    </row>
    <row r="4" spans="1:9">
      <c r="A4" s="19"/>
      <c r="B4" s="20"/>
      <c r="C4" s="20"/>
      <c r="D4" s="20"/>
      <c r="E4" s="20"/>
      <c r="F4" s="20"/>
      <c r="G4" s="20"/>
      <c r="H4" s="20"/>
      <c r="I4" s="21"/>
    </row>
    <row r="5" spans="1:9" ht="19.8">
      <c r="A5" s="24" t="s">
        <v>39</v>
      </c>
      <c r="B5" s="41"/>
      <c r="C5" s="42"/>
      <c r="D5" s="42"/>
      <c r="E5" s="42"/>
      <c r="F5" s="20"/>
      <c r="G5" s="20"/>
      <c r="H5" s="20"/>
      <c r="I5" s="21"/>
    </row>
    <row r="6" spans="1:9" ht="19.8">
      <c r="A6" s="24" t="s">
        <v>40</v>
      </c>
      <c r="B6" s="42"/>
      <c r="C6" s="42"/>
      <c r="D6" s="42"/>
      <c r="E6" s="42"/>
      <c r="F6" s="20"/>
      <c r="G6" s="20"/>
      <c r="H6" s="20"/>
      <c r="I6" s="21"/>
    </row>
    <row r="7" spans="1:9" ht="19.8">
      <c r="A7" s="24" t="s">
        <v>41</v>
      </c>
      <c r="B7" s="42"/>
      <c r="C7" s="42"/>
      <c r="D7" s="42"/>
      <c r="E7" s="42"/>
      <c r="F7" s="20"/>
      <c r="G7" s="20"/>
      <c r="H7" s="20"/>
      <c r="I7" s="21"/>
    </row>
    <row r="8" spans="1:9">
      <c r="A8" s="22"/>
      <c r="B8" s="20"/>
      <c r="C8" s="20"/>
      <c r="D8" s="20"/>
      <c r="E8" s="20"/>
      <c r="F8" s="20"/>
      <c r="G8" s="20"/>
      <c r="H8" s="20"/>
      <c r="I8" s="21"/>
    </row>
    <row r="9" spans="1:9" ht="21.6">
      <c r="A9" s="23" t="s">
        <v>0</v>
      </c>
      <c r="B9" s="20"/>
      <c r="C9" s="20"/>
      <c r="D9" s="20"/>
      <c r="E9" s="20"/>
      <c r="F9" s="20"/>
      <c r="G9" s="20"/>
      <c r="H9" s="20"/>
      <c r="I9" s="21"/>
    </row>
    <row r="10" spans="1:9" ht="19.8">
      <c r="A10" s="24" t="s">
        <v>1</v>
      </c>
      <c r="B10" s="20"/>
      <c r="C10" s="20"/>
      <c r="D10" s="20"/>
      <c r="E10" s="37"/>
      <c r="F10" s="20"/>
      <c r="G10" s="20"/>
      <c r="H10" s="20"/>
      <c r="I10" s="21"/>
    </row>
    <row r="11" spans="1:9" ht="19.8">
      <c r="A11" s="24" t="s">
        <v>2</v>
      </c>
      <c r="B11" s="20"/>
      <c r="C11" s="20"/>
      <c r="D11" s="20"/>
      <c r="E11" s="38"/>
      <c r="F11" s="20"/>
      <c r="G11" s="20"/>
      <c r="H11" s="20"/>
      <c r="I11" s="21"/>
    </row>
    <row r="12" spans="1:9" ht="19.8">
      <c r="A12" s="24" t="s">
        <v>3</v>
      </c>
      <c r="B12" s="20"/>
      <c r="C12" s="20"/>
      <c r="D12" s="20"/>
      <c r="E12" s="37"/>
      <c r="F12" s="20"/>
      <c r="G12" s="20"/>
      <c r="H12" s="20"/>
      <c r="I12" s="21"/>
    </row>
    <row r="13" spans="1:9" ht="19.8">
      <c r="A13" s="24" t="s">
        <v>36</v>
      </c>
      <c r="B13" s="20"/>
      <c r="C13" s="20"/>
      <c r="D13" s="20"/>
      <c r="E13" s="38"/>
      <c r="F13" s="20"/>
      <c r="G13" s="20"/>
      <c r="H13" s="20"/>
      <c r="I13" s="21"/>
    </row>
    <row r="14" spans="1:9" ht="17.399999999999999">
      <c r="A14" s="25"/>
      <c r="B14" s="20"/>
      <c r="C14" s="20"/>
      <c r="D14" s="20"/>
      <c r="E14" s="20"/>
      <c r="F14" s="20"/>
      <c r="G14" s="20"/>
      <c r="H14" s="20"/>
      <c r="I14" s="21"/>
    </row>
    <row r="15" spans="1:9" ht="21.6">
      <c r="A15" s="23" t="s">
        <v>4</v>
      </c>
      <c r="B15" s="20"/>
      <c r="C15" s="20"/>
      <c r="D15" s="20"/>
      <c r="E15" s="20"/>
      <c r="F15" s="20"/>
      <c r="G15" s="20"/>
      <c r="H15" s="20"/>
      <c r="I15" s="21"/>
    </row>
    <row r="16" spans="1:9" ht="19.8">
      <c r="A16" s="24" t="s">
        <v>7</v>
      </c>
      <c r="B16" s="20"/>
      <c r="C16" s="20"/>
      <c r="D16" s="20"/>
      <c r="E16" s="37"/>
      <c r="F16" s="20"/>
      <c r="G16" s="20"/>
      <c r="H16" s="20"/>
      <c r="I16" s="21"/>
    </row>
    <row r="17" spans="1:9" ht="19.8">
      <c r="A17" s="24" t="s">
        <v>6</v>
      </c>
      <c r="B17" s="20"/>
      <c r="C17" s="20"/>
      <c r="D17" s="20"/>
      <c r="E17" s="37"/>
      <c r="F17" s="20"/>
      <c r="G17" s="20"/>
      <c r="H17" s="20"/>
      <c r="I17" s="21"/>
    </row>
    <row r="18" spans="1:9" ht="19.8">
      <c r="A18" s="24" t="s">
        <v>5</v>
      </c>
      <c r="B18" s="20"/>
      <c r="C18" s="20"/>
      <c r="D18" s="20"/>
      <c r="E18" s="37"/>
      <c r="F18" s="20"/>
      <c r="G18" s="20"/>
      <c r="H18" s="20"/>
      <c r="I18" s="21"/>
    </row>
    <row r="19" spans="1:9" ht="17.399999999999999">
      <c r="A19" s="25"/>
      <c r="B19" s="20"/>
      <c r="C19" s="20"/>
      <c r="D19" s="20"/>
      <c r="E19" s="20"/>
      <c r="F19" s="20"/>
      <c r="G19" s="20"/>
      <c r="H19" s="20"/>
      <c r="I19" s="21"/>
    </row>
    <row r="20" spans="1:9" ht="21.6">
      <c r="A20" s="23" t="s">
        <v>9</v>
      </c>
      <c r="B20" s="20"/>
      <c r="C20" s="20"/>
      <c r="D20" s="20"/>
      <c r="E20" s="20"/>
      <c r="F20" s="20"/>
      <c r="G20" s="20"/>
      <c r="H20" s="20"/>
      <c r="I20" s="21"/>
    </row>
    <row r="21" spans="1:9" ht="19.8">
      <c r="A21" s="24" t="s">
        <v>7</v>
      </c>
      <c r="B21" s="20"/>
      <c r="C21" s="20"/>
      <c r="D21" s="20"/>
      <c r="E21" s="37"/>
      <c r="F21" s="20"/>
      <c r="G21" s="20"/>
      <c r="H21" s="20"/>
      <c r="I21" s="32">
        <v>0.2</v>
      </c>
    </row>
    <row r="22" spans="1:9" ht="19.8">
      <c r="A22" s="24" t="s">
        <v>6</v>
      </c>
      <c r="B22" s="20"/>
      <c r="C22" s="20"/>
      <c r="D22" s="20"/>
      <c r="E22" s="37"/>
      <c r="F22" s="20"/>
      <c r="G22" s="20"/>
      <c r="H22" s="20"/>
      <c r="I22" s="32">
        <v>0.5</v>
      </c>
    </row>
    <row r="23" spans="1:9" ht="19.8">
      <c r="A23" s="24" t="s">
        <v>5</v>
      </c>
      <c r="B23" s="20"/>
      <c r="C23" s="20"/>
      <c r="D23" s="20"/>
      <c r="E23" s="37"/>
      <c r="F23" s="20"/>
      <c r="G23" s="20"/>
      <c r="H23" s="20"/>
      <c r="I23" s="32">
        <v>1</v>
      </c>
    </row>
    <row r="24" spans="1:9" ht="17.399999999999999">
      <c r="A24" s="25"/>
      <c r="B24" s="20"/>
      <c r="C24" s="20"/>
      <c r="D24" s="20"/>
      <c r="E24" s="20"/>
      <c r="F24" s="20"/>
      <c r="G24" s="20"/>
      <c r="H24" s="20"/>
      <c r="I24" s="32">
        <v>2</v>
      </c>
    </row>
    <row r="25" spans="1:9" ht="18" thickBot="1">
      <c r="A25" s="25"/>
      <c r="B25" s="20"/>
      <c r="C25" s="20"/>
      <c r="D25" s="20"/>
      <c r="E25" s="20"/>
      <c r="F25" s="20"/>
      <c r="G25" s="20"/>
      <c r="H25" s="20"/>
      <c r="I25" s="32">
        <v>3</v>
      </c>
    </row>
    <row r="26" spans="1:9" ht="25.8">
      <c r="A26" s="26" t="s">
        <v>12</v>
      </c>
      <c r="B26" s="20"/>
      <c r="C26" s="20"/>
      <c r="D26" s="20"/>
      <c r="E26" s="27">
        <f>IF(E27=0, , E10/E27)</f>
        <v>0</v>
      </c>
      <c r="F26" s="20"/>
      <c r="G26" s="20"/>
      <c r="H26" s="20"/>
      <c r="I26" s="32">
        <v>4</v>
      </c>
    </row>
    <row r="27" spans="1:9" ht="26.4" thickBot="1">
      <c r="A27" s="28" t="s">
        <v>11</v>
      </c>
      <c r="B27" s="20"/>
      <c r="C27" s="20"/>
      <c r="D27" s="20"/>
      <c r="E27" s="16">
        <f>IF(ISNUMBER(E23),MIN(PRODUCT('multipliers and tables'!C4:C10),PRODUCT('multipliers and tables'!D4:D10)), )</f>
        <v>0</v>
      </c>
      <c r="F27" s="20"/>
      <c r="G27" s="20"/>
      <c r="H27" s="20"/>
      <c r="I27" s="32">
        <v>5</v>
      </c>
    </row>
    <row r="28" spans="1:9">
      <c r="A28" s="22"/>
      <c r="B28" s="20"/>
      <c r="C28" s="20"/>
      <c r="D28" s="20"/>
      <c r="E28" s="20"/>
      <c r="F28" s="20"/>
      <c r="G28" s="20"/>
      <c r="H28" s="20"/>
      <c r="I28" s="32">
        <v>6</v>
      </c>
    </row>
    <row r="29" spans="1:9">
      <c r="A29" s="22"/>
      <c r="B29" s="20"/>
      <c r="C29" s="20"/>
      <c r="D29" s="20"/>
      <c r="E29" s="20"/>
      <c r="F29" s="20"/>
      <c r="G29" s="39" t="s">
        <v>42</v>
      </c>
      <c r="H29" s="36" t="s">
        <v>30</v>
      </c>
      <c r="I29" s="32">
        <v>7</v>
      </c>
    </row>
    <row r="30" spans="1:9">
      <c r="A30" s="22"/>
      <c r="B30" s="20"/>
      <c r="C30" s="20"/>
      <c r="D30" s="20"/>
      <c r="E30" s="20"/>
      <c r="F30" s="20"/>
      <c r="G30" s="39" t="s">
        <v>43</v>
      </c>
      <c r="H30" s="36" t="s">
        <v>37</v>
      </c>
      <c r="I30" s="32">
        <v>8</v>
      </c>
    </row>
    <row r="31" spans="1:9">
      <c r="A31" s="22"/>
      <c r="B31" s="20"/>
      <c r="C31" s="20"/>
      <c r="D31" s="20"/>
      <c r="E31" s="20"/>
      <c r="F31" s="20"/>
      <c r="G31" s="39" t="s">
        <v>44</v>
      </c>
      <c r="H31" s="36" t="s">
        <v>38</v>
      </c>
      <c r="I31" s="32">
        <v>9</v>
      </c>
    </row>
    <row r="32" spans="1:9">
      <c r="A32" s="22"/>
      <c r="B32" s="20"/>
      <c r="C32" s="20"/>
      <c r="D32" s="20"/>
      <c r="E32" s="20"/>
      <c r="F32" s="20"/>
      <c r="G32" s="20"/>
      <c r="H32" s="20"/>
      <c r="I32" s="32">
        <v>10</v>
      </c>
    </row>
    <row r="33" spans="1:9">
      <c r="A33" s="22"/>
      <c r="B33" s="20"/>
      <c r="C33" s="20"/>
      <c r="D33" s="20"/>
      <c r="E33" s="20"/>
      <c r="F33" s="20"/>
      <c r="G33" s="20"/>
      <c r="H33" s="20"/>
      <c r="I33" s="32">
        <v>11</v>
      </c>
    </row>
    <row r="34" spans="1:9">
      <c r="A34" s="22" t="s">
        <v>45</v>
      </c>
      <c r="B34" s="20"/>
      <c r="C34" s="20"/>
      <c r="D34" s="20"/>
      <c r="E34" s="20"/>
      <c r="F34" s="20"/>
      <c r="G34" s="20"/>
      <c r="H34" s="20"/>
      <c r="I34" s="32">
        <v>12</v>
      </c>
    </row>
    <row r="35" spans="1:9">
      <c r="A35" s="29"/>
      <c r="B35" s="30"/>
      <c r="C35" s="30"/>
      <c r="D35" s="30"/>
      <c r="E35" s="30"/>
      <c r="F35" s="30"/>
      <c r="G35" s="30"/>
      <c r="H35" s="30"/>
      <c r="I35" s="33">
        <v>13</v>
      </c>
    </row>
    <row r="36" spans="1:9">
      <c r="A36" s="34"/>
      <c r="B36" s="34"/>
      <c r="C36" s="34"/>
      <c r="D36" s="34"/>
      <c r="E36" s="34"/>
      <c r="F36" s="34"/>
      <c r="G36" s="34"/>
      <c r="H36" s="34"/>
      <c r="I36" s="35">
        <v>14</v>
      </c>
    </row>
    <row r="37" spans="1:9">
      <c r="A37" s="34"/>
      <c r="B37" s="34"/>
      <c r="C37" s="34"/>
      <c r="D37" s="34"/>
      <c r="E37" s="34"/>
      <c r="F37" s="34"/>
      <c r="G37" s="34"/>
      <c r="H37" s="34"/>
      <c r="I37" s="35">
        <v>15</v>
      </c>
    </row>
    <row r="38" spans="1:9">
      <c r="A38" s="34"/>
      <c r="B38" s="34"/>
      <c r="C38" s="34"/>
      <c r="D38" s="34"/>
      <c r="E38" s="34"/>
      <c r="F38" s="34"/>
      <c r="G38" s="34"/>
      <c r="H38" s="34"/>
      <c r="I38" s="35">
        <v>16</v>
      </c>
    </row>
    <row r="39" spans="1:9">
      <c r="A39" s="34"/>
      <c r="B39" s="34"/>
      <c r="C39" s="34"/>
      <c r="D39" s="34"/>
      <c r="E39" s="34"/>
      <c r="F39" s="34"/>
      <c r="G39" s="34"/>
      <c r="H39" s="34"/>
      <c r="I39" s="35"/>
    </row>
    <row r="40" spans="1:9">
      <c r="I40" s="7"/>
    </row>
    <row r="41" spans="1:9">
      <c r="I41" s="7"/>
    </row>
    <row r="42" spans="1:9">
      <c r="I42" s="7"/>
    </row>
    <row r="43" spans="1:9">
      <c r="I43" s="7"/>
    </row>
    <row r="44" spans="1:9">
      <c r="I44" s="7"/>
    </row>
    <row r="45" spans="1:9">
      <c r="I45" s="7"/>
    </row>
    <row r="46" spans="1:9">
      <c r="I46" s="7"/>
    </row>
  </sheetData>
  <sheetProtection sheet="1" objects="1" scenarios="1" selectLockedCells="1"/>
  <mergeCells count="3">
    <mergeCell ref="B5:E5"/>
    <mergeCell ref="B6:E6"/>
    <mergeCell ref="B7:E7"/>
  </mergeCells>
  <conditionalFormatting sqref="E26">
    <cfRule type="cellIs" dxfId="3" priority="3" operator="equal">
      <formula>0</formula>
    </cfRule>
    <cfRule type="cellIs" dxfId="2" priority="6" operator="lessThan">
      <formula>1.1</formula>
    </cfRule>
    <cfRule type="cellIs" dxfId="1" priority="2" operator="between">
      <formula>1.1</formula>
      <formula>2.9</formula>
    </cfRule>
    <cfRule type="cellIs" dxfId="0" priority="1" operator="greaterThan">
      <formula>2.9</formula>
    </cfRule>
  </conditionalFormatting>
  <dataValidations xWindow="396" yWindow="566" count="9">
    <dataValidation type="list" allowBlank="1" showInputMessage="1" showErrorMessage="1" sqref="E12">
      <formula1>$I$21:$I$38</formula1>
    </dataValidation>
    <dataValidation type="list" allowBlank="1" showInputMessage="1" showErrorMessage="1" sqref="E13">
      <formula1>$H$29:$H$31</formula1>
    </dataValidation>
    <dataValidation type="decimal" allowBlank="1" showErrorMessage="1" error="Horizontal distance must be in between 10 and 25 inches." sqref="E16">
      <formula1>10</formula1>
      <formula2>25</formula2>
    </dataValidation>
    <dataValidation type="decimal" allowBlank="1" showInputMessage="1" showErrorMessage="1" error="Vertical distance must be in between 0 and 70 inches." sqref="E17">
      <formula1>0</formula1>
      <formula2>75</formula2>
    </dataValidation>
    <dataValidation type="decimal" allowBlank="1" showInputMessage="1" showErrorMessage="1" error="Asymmetry angle must be in between 0 and 135 degrees." sqref="E18">
      <formula1>0</formula1>
      <formula2>135</formula2>
    </dataValidation>
    <dataValidation type="decimal" allowBlank="1" showInputMessage="1" showErrorMessage="1" error="Horizontal distance must be in between 10 and 25 inches." sqref="E21">
      <formula1>10</formula1>
      <formula2>25</formula2>
    </dataValidation>
    <dataValidation type="decimal" allowBlank="1" showInputMessage="1" showErrorMessage="1" error="Vertical distance must be in between 0 and 70 inches._x000a_" sqref="E22">
      <formula1>0</formula1>
      <formula2>70</formula2>
    </dataValidation>
    <dataValidation type="decimal" allowBlank="1" showInputMessage="1" showErrorMessage="1" error="Asymmetry angle must be in between 0 and 135 degrees." sqref="E23">
      <formula1>0</formula1>
      <formula2>135</formula2>
    </dataValidation>
    <dataValidation type="list" allowBlank="1" showInputMessage="1" showErrorMessage="1" sqref="E11">
      <formula1>$G$29:$G$31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X47"/>
  <sheetViews>
    <sheetView showGridLines="0" showRowColHeaders="0" workbookViewId="0">
      <selection activeCell="E16" sqref="E16"/>
    </sheetView>
  </sheetViews>
  <sheetFormatPr defaultRowHeight="14.4"/>
  <cols>
    <col min="4" max="4" width="11.5546875" customWidth="1"/>
    <col min="8" max="8" width="12.109375" bestFit="1" customWidth="1"/>
  </cols>
  <sheetData>
    <row r="3" spans="2:16">
      <c r="C3" s="40" t="s">
        <v>16</v>
      </c>
      <c r="D3" s="40" t="s">
        <v>17</v>
      </c>
      <c r="I3" s="1"/>
      <c r="J3" s="1"/>
      <c r="K3" s="1"/>
      <c r="L3" s="1"/>
      <c r="M3" s="1"/>
      <c r="N3" s="1"/>
      <c r="O3" s="1"/>
    </row>
    <row r="4" spans="2:16">
      <c r="B4" s="40" t="s">
        <v>14</v>
      </c>
      <c r="C4" s="40">
        <v>51</v>
      </c>
      <c r="D4" s="40">
        <v>51</v>
      </c>
      <c r="I4" s="1"/>
      <c r="J4" s="1" t="s">
        <v>22</v>
      </c>
      <c r="K4" s="1"/>
      <c r="L4" s="1"/>
      <c r="M4" s="1"/>
      <c r="N4" s="1"/>
      <c r="O4" s="1"/>
    </row>
    <row r="5" spans="2:16">
      <c r="B5" s="40" t="s">
        <v>15</v>
      </c>
      <c r="C5" s="40">
        <f>IF(Form!E16&lt;=10,1,10/Form!E16)</f>
        <v>1</v>
      </c>
      <c r="D5" s="40">
        <f>IF(Form!E21&lt;=10,1,10/Form!E21)</f>
        <v>1</v>
      </c>
      <c r="I5" s="9"/>
      <c r="J5" s="9" t="s">
        <v>25</v>
      </c>
      <c r="K5" s="9" t="s">
        <v>25</v>
      </c>
      <c r="L5" s="9" t="s">
        <v>24</v>
      </c>
      <c r="M5" s="9" t="s">
        <v>24</v>
      </c>
      <c r="N5" s="9" t="s">
        <v>23</v>
      </c>
      <c r="O5" s="9" t="s">
        <v>23</v>
      </c>
    </row>
    <row r="6" spans="2:16">
      <c r="B6" s="40" t="s">
        <v>18</v>
      </c>
      <c r="C6" s="40">
        <f>1-0.0075*ABS(Form!E17-30)</f>
        <v>0.77500000000000002</v>
      </c>
      <c r="D6" s="40">
        <f>1-0.0075*ABS(Form!E22-30)</f>
        <v>0.77500000000000002</v>
      </c>
      <c r="I6" s="10"/>
      <c r="J6" s="9" t="s">
        <v>27</v>
      </c>
      <c r="K6" s="9" t="s">
        <v>28</v>
      </c>
      <c r="L6" s="9" t="s">
        <v>27</v>
      </c>
      <c r="M6" s="9" t="s">
        <v>28</v>
      </c>
      <c r="N6" s="9" t="s">
        <v>27</v>
      </c>
      <c r="O6" s="9" t="s">
        <v>28</v>
      </c>
      <c r="P6" s="1" t="s">
        <v>26</v>
      </c>
    </row>
    <row r="7" spans="2:16">
      <c r="B7" s="40" t="s">
        <v>19</v>
      </c>
      <c r="C7" s="40">
        <f>IF(ABS(Form!E17-Form!E22)&lt;10,1,0.82+1.8/ABS(Form!E17-Form!E22))</f>
        <v>1</v>
      </c>
      <c r="D7" s="40">
        <f>C7</f>
        <v>1</v>
      </c>
      <c r="H7" s="2" t="s">
        <v>29</v>
      </c>
      <c r="I7" s="9">
        <v>0.2</v>
      </c>
      <c r="J7" s="11">
        <v>1</v>
      </c>
      <c r="K7" s="11">
        <v>1</v>
      </c>
      <c r="L7" s="11">
        <v>0.95</v>
      </c>
      <c r="M7" s="11">
        <v>0.95</v>
      </c>
      <c r="N7" s="11">
        <v>0.85</v>
      </c>
      <c r="O7" s="11">
        <v>0.85</v>
      </c>
    </row>
    <row r="8" spans="2:16">
      <c r="B8" s="40" t="s">
        <v>20</v>
      </c>
      <c r="C8" s="40">
        <f>1-0.0032*MAX(ABS(Form!E18),ABS(Form!E23))</f>
        <v>1</v>
      </c>
      <c r="D8" s="40">
        <f>C8</f>
        <v>1</v>
      </c>
      <c r="I8" s="9">
        <v>0.5</v>
      </c>
      <c r="J8" s="11">
        <v>0.97</v>
      </c>
      <c r="K8" s="11">
        <v>0.97</v>
      </c>
      <c r="L8" s="11">
        <v>0.92</v>
      </c>
      <c r="M8" s="11">
        <v>0.92</v>
      </c>
      <c r="N8" s="11">
        <v>0.81</v>
      </c>
      <c r="O8" s="11">
        <v>0.81</v>
      </c>
    </row>
    <row r="9" spans="2:16">
      <c r="B9" s="40" t="s">
        <v>21</v>
      </c>
      <c r="C9" s="40" t="e">
        <f>VLOOKUP(Form!E12,'multipliers and tables'!I7:O24,IF(Form!E11="&lt; 1 hr",2,IF(Form!E11="1 - 2 hrs",4,6)) + IF(Form!E17&lt;30,0,1))</f>
        <v>#N/A</v>
      </c>
      <c r="D9" s="40" t="e">
        <f>VLOOKUP(Form!E12,'multipliers and tables'!I7:O24,IF(Form!E11="&lt; 1 hr",2,IF(Form!E11="1 - 2 hrs",4,6)) + IF(Form!E22&lt;30,0,1))</f>
        <v>#N/A</v>
      </c>
      <c r="I9" s="9">
        <v>1</v>
      </c>
      <c r="J9" s="11">
        <v>0.94</v>
      </c>
      <c r="K9" s="11">
        <v>0.94</v>
      </c>
      <c r="L9" s="11">
        <v>0.88</v>
      </c>
      <c r="M9" s="11">
        <v>0.88</v>
      </c>
      <c r="N9" s="11">
        <v>0.75</v>
      </c>
      <c r="O9" s="11">
        <v>0.75</v>
      </c>
    </row>
    <row r="10" spans="2:16">
      <c r="B10" s="40" t="s">
        <v>35</v>
      </c>
      <c r="C10" s="40" t="e">
        <f>VLOOKUP(Form!E13,'multipliers and tables'!I29:K31,IF(Form!E17&lt;30,2,3),FALSE)</f>
        <v>#N/A</v>
      </c>
      <c r="D10" s="40" t="e">
        <f>VLOOKUP(Form!E13,'multipliers and tables'!I29:K31,IF(Form!E22&lt;30,2,3),FALSE)</f>
        <v>#N/A</v>
      </c>
      <c r="I10" s="9">
        <v>2</v>
      </c>
      <c r="J10" s="11">
        <v>0.91</v>
      </c>
      <c r="K10" s="11">
        <v>0.91</v>
      </c>
      <c r="L10" s="11">
        <v>0.84</v>
      </c>
      <c r="M10" s="11">
        <v>0.84</v>
      </c>
      <c r="N10" s="11">
        <v>0.65</v>
      </c>
      <c r="O10" s="11">
        <v>0.65</v>
      </c>
    </row>
    <row r="11" spans="2:16">
      <c r="I11" s="9">
        <v>3</v>
      </c>
      <c r="J11" s="11">
        <v>0.88</v>
      </c>
      <c r="K11" s="11">
        <v>0.88</v>
      </c>
      <c r="L11" s="11">
        <v>0.79</v>
      </c>
      <c r="M11" s="11">
        <v>0.79</v>
      </c>
      <c r="N11" s="11">
        <v>0.55000000000000004</v>
      </c>
      <c r="O11" s="11">
        <v>0.55000000000000004</v>
      </c>
    </row>
    <row r="12" spans="2:16">
      <c r="I12" s="9">
        <v>4</v>
      </c>
      <c r="J12" s="11">
        <v>0.84</v>
      </c>
      <c r="K12" s="11">
        <v>0.84</v>
      </c>
      <c r="L12" s="11">
        <v>0.72</v>
      </c>
      <c r="M12" s="11">
        <v>0.72</v>
      </c>
      <c r="N12" s="11">
        <v>0.45</v>
      </c>
      <c r="O12" s="11">
        <v>0.45</v>
      </c>
    </row>
    <row r="13" spans="2:16">
      <c r="I13" s="9">
        <v>5</v>
      </c>
      <c r="J13" s="11">
        <v>0.8</v>
      </c>
      <c r="K13" s="11">
        <v>0.8</v>
      </c>
      <c r="L13" s="11">
        <v>0.6</v>
      </c>
      <c r="M13" s="11">
        <v>0.6</v>
      </c>
      <c r="N13" s="11">
        <v>0.35</v>
      </c>
      <c r="O13" s="11">
        <v>0.35</v>
      </c>
    </row>
    <row r="14" spans="2:16">
      <c r="I14" s="9">
        <v>6</v>
      </c>
      <c r="J14" s="11">
        <v>0.75</v>
      </c>
      <c r="K14" s="11">
        <v>0.75</v>
      </c>
      <c r="L14" s="11">
        <v>0.5</v>
      </c>
      <c r="M14" s="11">
        <v>0.5</v>
      </c>
      <c r="N14" s="11">
        <v>0.27</v>
      </c>
      <c r="O14" s="11">
        <v>0.27</v>
      </c>
    </row>
    <row r="15" spans="2:16">
      <c r="I15" s="9">
        <v>7</v>
      </c>
      <c r="J15" s="11">
        <v>0.7</v>
      </c>
      <c r="K15" s="11">
        <v>0.7</v>
      </c>
      <c r="L15" s="11">
        <v>0.42</v>
      </c>
      <c r="M15" s="11">
        <v>0.42</v>
      </c>
      <c r="N15" s="11">
        <v>0.22</v>
      </c>
      <c r="O15" s="11">
        <v>0.22</v>
      </c>
    </row>
    <row r="16" spans="2:16">
      <c r="I16" s="9">
        <v>8</v>
      </c>
      <c r="J16" s="11">
        <v>0.6</v>
      </c>
      <c r="K16" s="11">
        <v>0.6</v>
      </c>
      <c r="L16" s="11">
        <v>0.35</v>
      </c>
      <c r="M16" s="11">
        <v>0.35</v>
      </c>
      <c r="N16" s="11">
        <v>0.18</v>
      </c>
      <c r="O16" s="11">
        <v>0.18</v>
      </c>
    </row>
    <row r="17" spans="8:24">
      <c r="I17" s="9">
        <v>9</v>
      </c>
      <c r="J17" s="11">
        <v>0.52</v>
      </c>
      <c r="K17" s="11">
        <v>0.52</v>
      </c>
      <c r="L17" s="11">
        <v>0.3</v>
      </c>
      <c r="M17" s="11">
        <v>0.3</v>
      </c>
      <c r="N17" s="11">
        <v>0</v>
      </c>
      <c r="O17" s="11">
        <v>0.15</v>
      </c>
    </row>
    <row r="18" spans="8:24">
      <c r="I18" s="9">
        <v>10</v>
      </c>
      <c r="J18" s="11">
        <v>0.45</v>
      </c>
      <c r="K18" s="11">
        <v>0.45</v>
      </c>
      <c r="L18" s="11">
        <v>0.26</v>
      </c>
      <c r="M18" s="11">
        <v>0.26</v>
      </c>
      <c r="N18" s="11">
        <v>0</v>
      </c>
      <c r="O18" s="11">
        <v>0.13</v>
      </c>
    </row>
    <row r="19" spans="8:24">
      <c r="I19" s="9">
        <v>11</v>
      </c>
      <c r="J19" s="11">
        <v>0.41</v>
      </c>
      <c r="K19" s="11">
        <v>0.41</v>
      </c>
      <c r="L19" s="11">
        <v>0</v>
      </c>
      <c r="M19" s="11">
        <v>0.23</v>
      </c>
      <c r="N19" s="11">
        <v>0</v>
      </c>
      <c r="O19" s="11">
        <v>0</v>
      </c>
    </row>
    <row r="20" spans="8:24">
      <c r="I20" s="9">
        <v>12</v>
      </c>
      <c r="J20" s="11">
        <v>0.37</v>
      </c>
      <c r="K20" s="11">
        <v>0.37</v>
      </c>
      <c r="L20" s="11">
        <v>0</v>
      </c>
      <c r="M20" s="11">
        <v>0.21</v>
      </c>
      <c r="N20" s="11">
        <v>0</v>
      </c>
      <c r="O20" s="11">
        <v>0</v>
      </c>
    </row>
    <row r="21" spans="8:24">
      <c r="I21" s="9">
        <v>13</v>
      </c>
      <c r="J21" s="11">
        <v>0</v>
      </c>
      <c r="K21" s="11">
        <v>0.34</v>
      </c>
      <c r="L21" s="11">
        <v>0</v>
      </c>
      <c r="M21" s="11">
        <v>0</v>
      </c>
      <c r="N21" s="11">
        <v>0</v>
      </c>
      <c r="O21" s="11">
        <v>0</v>
      </c>
    </row>
    <row r="22" spans="8:24">
      <c r="I22" s="9">
        <v>14</v>
      </c>
      <c r="J22" s="11">
        <v>0</v>
      </c>
      <c r="K22" s="11">
        <v>0.31</v>
      </c>
      <c r="L22" s="11">
        <v>0</v>
      </c>
      <c r="M22" s="11">
        <v>0</v>
      </c>
      <c r="N22" s="11">
        <v>0</v>
      </c>
      <c r="O22" s="11">
        <v>0</v>
      </c>
    </row>
    <row r="23" spans="8:24">
      <c r="I23" s="9">
        <v>15</v>
      </c>
      <c r="J23" s="11">
        <v>0</v>
      </c>
      <c r="K23" s="11">
        <v>0.28000000000000003</v>
      </c>
      <c r="L23" s="11">
        <v>0</v>
      </c>
      <c r="M23" s="11">
        <v>0</v>
      </c>
      <c r="N23" s="11">
        <v>0</v>
      </c>
      <c r="O23" s="11">
        <v>0</v>
      </c>
    </row>
    <row r="24" spans="8:24">
      <c r="I24" s="9">
        <v>16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6" spans="8:24">
      <c r="R26" s="1"/>
      <c r="S26" s="1"/>
      <c r="T26" s="1"/>
      <c r="U26" s="1"/>
      <c r="V26" s="1"/>
      <c r="W26" s="1"/>
      <c r="X26" s="1"/>
    </row>
    <row r="27" spans="8:24">
      <c r="R27" s="1"/>
      <c r="S27" s="1"/>
      <c r="T27" s="1"/>
      <c r="U27" s="1"/>
      <c r="V27" s="1"/>
      <c r="W27" s="1"/>
      <c r="X27" s="1"/>
    </row>
    <row r="28" spans="8:24">
      <c r="I28" s="12"/>
      <c r="J28" s="13" t="s">
        <v>27</v>
      </c>
      <c r="K28" s="14" t="s">
        <v>28</v>
      </c>
      <c r="L28" s="1" t="s">
        <v>26</v>
      </c>
      <c r="R28" s="2"/>
      <c r="S28" s="3"/>
      <c r="T28" s="3"/>
      <c r="U28" s="3"/>
      <c r="V28" s="3"/>
      <c r="W28" s="3"/>
      <c r="X28" s="3"/>
    </row>
    <row r="29" spans="8:24">
      <c r="H29" s="8" t="s">
        <v>34</v>
      </c>
      <c r="I29" s="15" t="s">
        <v>31</v>
      </c>
      <c r="J29" s="12">
        <v>1</v>
      </c>
      <c r="K29" s="12">
        <v>1</v>
      </c>
      <c r="R29" s="2"/>
      <c r="S29" s="4"/>
      <c r="T29" s="4"/>
      <c r="U29" s="4"/>
      <c r="V29" s="4"/>
      <c r="W29" s="4"/>
      <c r="X29" s="4"/>
    </row>
    <row r="30" spans="8:24">
      <c r="I30" s="15" t="s">
        <v>32</v>
      </c>
      <c r="J30" s="12">
        <v>0.95</v>
      </c>
      <c r="K30" s="12">
        <v>1</v>
      </c>
      <c r="R30" s="3"/>
      <c r="S30" s="5"/>
      <c r="T30" s="5"/>
      <c r="U30" s="5"/>
      <c r="V30" s="5"/>
      <c r="W30" s="5"/>
      <c r="X30" s="5"/>
    </row>
    <row r="31" spans="8:24">
      <c r="I31" s="15" t="s">
        <v>33</v>
      </c>
      <c r="J31" s="12">
        <v>0.9</v>
      </c>
      <c r="K31" s="12">
        <v>0.9</v>
      </c>
      <c r="R31" s="1"/>
      <c r="S31" s="6"/>
      <c r="T31" s="6"/>
      <c r="U31" s="6"/>
      <c r="V31" s="6"/>
      <c r="W31" s="6"/>
      <c r="X31" s="6"/>
    </row>
    <row r="32" spans="8:24">
      <c r="R32" s="1"/>
      <c r="S32" s="6"/>
      <c r="T32" s="6"/>
      <c r="U32" s="6"/>
      <c r="V32" s="6"/>
      <c r="W32" s="6"/>
      <c r="X32" s="6"/>
    </row>
    <row r="33" spans="18:24">
      <c r="R33" s="1"/>
      <c r="S33" s="6"/>
      <c r="T33" s="6"/>
      <c r="U33" s="6"/>
      <c r="V33" s="6"/>
      <c r="W33" s="6"/>
      <c r="X33" s="6"/>
    </row>
    <row r="34" spans="18:24">
      <c r="R34" s="1"/>
      <c r="S34" s="6"/>
      <c r="T34" s="6"/>
      <c r="U34" s="6"/>
      <c r="V34" s="6"/>
      <c r="W34" s="6"/>
      <c r="X34" s="6"/>
    </row>
    <row r="35" spans="18:24">
      <c r="R35" s="1"/>
      <c r="S35" s="6"/>
      <c r="T35" s="6"/>
      <c r="U35" s="6"/>
      <c r="V35" s="6"/>
      <c r="W35" s="6"/>
      <c r="X35" s="6"/>
    </row>
    <row r="36" spans="18:24">
      <c r="R36" s="1"/>
      <c r="S36" s="6"/>
      <c r="T36" s="6"/>
      <c r="U36" s="6"/>
      <c r="V36" s="6"/>
      <c r="W36" s="6"/>
      <c r="X36" s="6"/>
    </row>
    <row r="37" spans="18:24">
      <c r="R37" s="1"/>
      <c r="S37" s="6"/>
      <c r="T37" s="6"/>
      <c r="U37" s="6"/>
      <c r="V37" s="6"/>
      <c r="W37" s="6"/>
      <c r="X37" s="6"/>
    </row>
    <row r="38" spans="18:24">
      <c r="R38" s="1"/>
      <c r="S38" s="6"/>
      <c r="T38" s="6"/>
      <c r="U38" s="6"/>
      <c r="V38" s="6"/>
      <c r="W38" s="6"/>
      <c r="X38" s="6"/>
    </row>
    <row r="39" spans="18:24">
      <c r="R39" s="1"/>
      <c r="S39" s="6"/>
      <c r="T39" s="6"/>
      <c r="U39" s="6"/>
      <c r="V39" s="6"/>
      <c r="W39" s="6"/>
      <c r="X39" s="6"/>
    </row>
    <row r="40" spans="18:24">
      <c r="R40" s="1"/>
      <c r="S40" s="6"/>
      <c r="T40" s="6"/>
      <c r="U40" s="6"/>
      <c r="V40" s="6"/>
      <c r="W40" s="6"/>
      <c r="X40" s="6"/>
    </row>
    <row r="41" spans="18:24">
      <c r="R41" s="1"/>
      <c r="S41" s="6"/>
      <c r="T41" s="6"/>
      <c r="U41" s="6"/>
      <c r="V41" s="6"/>
      <c r="W41" s="6"/>
      <c r="X41" s="6"/>
    </row>
    <row r="42" spans="18:24">
      <c r="R42" s="1"/>
      <c r="S42" s="6"/>
      <c r="T42" s="6"/>
      <c r="U42" s="6"/>
      <c r="V42" s="6"/>
      <c r="W42" s="6"/>
      <c r="X42" s="6"/>
    </row>
    <row r="43" spans="18:24">
      <c r="R43" s="1"/>
      <c r="S43" s="6"/>
      <c r="T43" s="6"/>
      <c r="U43" s="6"/>
      <c r="V43" s="6"/>
      <c r="W43" s="6"/>
      <c r="X43" s="6"/>
    </row>
    <row r="44" spans="18:24">
      <c r="R44" s="1"/>
      <c r="S44" s="6"/>
      <c r="T44" s="6"/>
      <c r="U44" s="6"/>
      <c r="V44" s="6"/>
      <c r="W44" s="6"/>
      <c r="X44" s="6"/>
    </row>
    <row r="45" spans="18:24">
      <c r="R45" s="1"/>
      <c r="S45" s="6"/>
      <c r="T45" s="6"/>
      <c r="U45" s="6"/>
      <c r="V45" s="6"/>
      <c r="W45" s="6"/>
      <c r="X45" s="6"/>
    </row>
    <row r="46" spans="18:24">
      <c r="R46" s="1"/>
      <c r="S46" s="6"/>
      <c r="T46" s="6"/>
      <c r="U46" s="6"/>
      <c r="V46" s="6"/>
      <c r="W46" s="6"/>
      <c r="X46" s="6"/>
    </row>
    <row r="47" spans="18:24">
      <c r="R47" s="1"/>
      <c r="S47" s="6"/>
      <c r="T47" s="6"/>
      <c r="U47" s="6"/>
      <c r="V47" s="6"/>
      <c r="W47" s="6"/>
      <c r="X47" s="6"/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multipliers and tables</vt:lpstr>
    </vt:vector>
  </TitlesOfParts>
  <Company>Ohio Bureau of Workers' Compensation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a83509</dc:creator>
  <cp:lastModifiedBy>a76661</cp:lastModifiedBy>
  <cp:lastPrinted>2014-04-07T14:55:34Z</cp:lastPrinted>
  <dcterms:created xsi:type="dcterms:W3CDTF">2014-03-14T19:45:09Z</dcterms:created>
  <dcterms:modified xsi:type="dcterms:W3CDTF">2014-04-16T15:09:14Z</dcterms:modified>
</cp:coreProperties>
</file>